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" l="1"/>
  <c r="Z12" i="1"/>
  <c r="AA11" i="1"/>
  <c r="Z11" i="1"/>
  <c r="A11" i="1"/>
  <c r="AA10" i="1"/>
  <c r="Z10" i="1"/>
  <c r="A10" i="1"/>
  <c r="AA9" i="1"/>
  <c r="Z9" i="1"/>
  <c r="A9" i="1"/>
  <c r="AA8" i="1"/>
  <c r="Z8" i="1"/>
  <c r="A8" i="1"/>
  <c r="AA7" i="1"/>
  <c r="Z7" i="1"/>
  <c r="A7" i="1"/>
  <c r="AA6" i="1"/>
  <c r="Z6" i="1"/>
  <c r="A6" i="1"/>
  <c r="AA5" i="1"/>
  <c r="Z5" i="1"/>
  <c r="A5" i="1"/>
  <c r="AA4" i="1"/>
  <c r="Z4" i="1"/>
  <c r="A4" i="1"/>
  <c r="AA3" i="1"/>
  <c r="Z3" i="1"/>
  <c r="A3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033AEB13F0CF41C6A94BFF2E13DB0E9A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800100"/>
          <a:ext cx="666750" cy="666750"/>
        </a:xfrm>
        <a:prstGeom prst="rect">
          <a:avLst/>
        </a:prstGeom>
      </xdr:spPr>
    </xdr:pic>
  </etc:cellImage>
  <etc:cellImage>
    <xdr:pic>
      <xdr:nvPicPr>
        <xdr:cNvPr id="7" name="ID_C8609CC1FCA3489D9D457ED0D0D7AD2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1535430"/>
          <a:ext cx="666750" cy="666750"/>
        </a:xfrm>
        <a:prstGeom prst="rect">
          <a:avLst/>
        </a:prstGeom>
      </xdr:spPr>
    </xdr:pic>
  </etc:cellImage>
  <etc:cellImage>
    <xdr:pic>
      <xdr:nvPicPr>
        <xdr:cNvPr id="2" name="ID_D21AC7B6EDE84413A8E7A76BC04B428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2324100"/>
          <a:ext cx="666750" cy="666750"/>
        </a:xfrm>
        <a:prstGeom prst="rect">
          <a:avLst/>
        </a:prstGeom>
      </xdr:spPr>
    </xdr:pic>
  </etc:cellImage>
  <etc:cellImage>
    <xdr:pic>
      <xdr:nvPicPr>
        <xdr:cNvPr id="5" name="ID_FCDA78BDCCA64E9CAB853F824C76EF48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3086100"/>
          <a:ext cx="666750" cy="666750"/>
        </a:xfrm>
        <a:prstGeom prst="rect">
          <a:avLst/>
        </a:prstGeom>
      </xdr:spPr>
    </xdr:pic>
  </etc:cellImage>
  <etc:cellImage>
    <xdr:pic>
      <xdr:nvPicPr>
        <xdr:cNvPr id="6" name="ID_9DEE530B95504F5EA90D45B1659FE659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3848100"/>
          <a:ext cx="666750" cy="666750"/>
        </a:xfrm>
        <a:prstGeom prst="rect">
          <a:avLst/>
        </a:prstGeom>
      </xdr:spPr>
    </xdr:pic>
  </etc:cellImage>
  <etc:cellImage>
    <xdr:pic>
      <xdr:nvPicPr>
        <xdr:cNvPr id="3" name="ID_16C5AF9D82D04DCC94F1B9C5EC253E91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4610100"/>
          <a:ext cx="666750" cy="666750"/>
        </a:xfrm>
        <a:prstGeom prst="rect">
          <a:avLst/>
        </a:prstGeom>
      </xdr:spPr>
    </xdr:pic>
  </etc:cellImage>
  <etc:cellImage>
    <xdr:pic>
      <xdr:nvPicPr>
        <xdr:cNvPr id="8" name="ID_11892A551ED34ABCABC1C78D0F08ECEE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6475"/>
          <a:ext cx="666750" cy="666750"/>
        </a:xfrm>
        <a:prstGeom prst="rect">
          <a:avLst/>
        </a:prstGeom>
      </xdr:spPr>
    </xdr:pic>
  </etc:cellImage>
  <etc:cellImage>
    <xdr:pic>
      <xdr:nvPicPr>
        <xdr:cNvPr id="9" name="ID_36AF3DE530F34500A3E5F81A14806BA9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4475"/>
          <a:ext cx="666750" cy="666750"/>
        </a:xfrm>
        <a:prstGeom prst="rect">
          <a:avLst/>
        </a:prstGeom>
      </xdr:spPr>
    </xdr:pic>
  </etc:cellImage>
  <etc:cellImage>
    <xdr:pic>
      <xdr:nvPicPr>
        <xdr:cNvPr id="10" name="ID_56C99B4570724FE6BC2002B2A22AA52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6475"/>
          <a:ext cx="666750" cy="6667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<sst xmlns="http://schemas.openxmlformats.org/spreadsheetml/2006/main" count="53" uniqueCount="47">
  <si>
    <t>EU</t>
  </si>
  <si>
    <t>Name</t>
  </si>
  <si>
    <t>Code</t>
  </si>
  <si>
    <t>Wholesale (€)</t>
  </si>
  <si>
    <t>Sug.Retail (€)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</si>
  <si>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</si>
  <si>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</si>
  <si>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</si>
  <si>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</si>
  <si>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</si>
  <si>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</si>
  <si>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</si>
  <si>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</si>
  <si>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</si>
  <si>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</si>
  <si>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</si>
  <si>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</si>
  <si>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</si>
  <si>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</si>
  <si>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</si>
  <si>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</si>
  <si>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</si>
  <si>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</si>
  <si>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</si>
  <si>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Unit total (10 pcs min)</t>
  </si>
  <si>
    <t>Value total (€)</t>
  </si>
  <si>
    <t>XA PRO 3D</t>
  </si>
  <si>
    <t>L41617500</t>
  </si>
  <si>
    <t>140,00</t>
  </si>
  <si>
    <t>XA PRO 3D GTX</t>
  </si>
  <si>
    <t>L49111700</t>
  </si>
  <si>
    <t>160,00</t>
  </si>
  <si>
    <t>L49214300</t>
  </si>
  <si>
    <t>L41617400</t>
  </si>
  <si>
    <t>XT-6 EXPANSE</t>
  </si>
  <si>
    <t>L41741300</t>
  </si>
  <si>
    <t>165,00</t>
  </si>
  <si>
    <t>XT-6 GTX</t>
  </si>
  <si>
    <t>L47450600</t>
  </si>
  <si>
    <t>200,00</t>
  </si>
  <si>
    <t>XT-QUEST</t>
  </si>
  <si>
    <t>L49147500</t>
  </si>
  <si>
    <t>190,00</t>
  </si>
  <si>
    <t>L49171500</t>
  </si>
  <si>
    <t>XT-WHISPER</t>
  </si>
  <si>
    <t>L47762000</t>
  </si>
  <si>
    <t>150,00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</si>
</sst>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8" formatCode="#\ ?/?"/>
  </numFmts>
  <fonts count="6">
    <font>
      <sz val="11"/>
      <color theme="1"/>
      <name val="Calibri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5" fillId="0" borderId="0" applyBorder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8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7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32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PivotStylePreset2_Accent1" table="0" count="10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3" Type="http://schemas.openxmlformats.org/officeDocument/2006/relationships/image" Target="media/image3.jpeg"/><Relationship Id="rId7" Type="http://schemas.openxmlformats.org/officeDocument/2006/relationships/image" Target="media/image7.jpeg"/><Relationship Id="rId2" Type="http://schemas.openxmlformats.org/officeDocument/2006/relationships/image" Target="media/image2.jpeg"/><Relationship Id="rId6" Type="http://schemas.openxmlformats.org/officeDocument/2006/relationships/image" Target="media/image6.jpeg"/><Relationship Id="rId1" Type="http://schemas.openxmlformats.org/officeDocument/2006/relationships/image" Target="media/image1.jpeg"/><Relationship Id="rId5" Type="http://schemas.openxmlformats.org/officeDocument/2006/relationships/image" Target="media/image5.jpeg"/><Relationship Id="rId9" Type="http://schemas.openxmlformats.org/officeDocument/2006/relationships/image" Target="media/image9.jpeg"/><Relationship Id="rId4" Type="http://schemas.openxmlformats.org/officeDocument/2006/relationships/image" Target="media/image4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2"/>
  <sheetViews>
    <sheetView tabSelected="1" zoomScale="85" zoomScaleNormal="85" workbookViewId="0">
      <pane ySplit="2" topLeftCell="A3" activePane="bottomLeft" state="frozen"/>
      <selection pane="bottomLeft" activeCell="U10" sqref="U10"/>
    </sheetView>
  </sheetViews>
  <sheetFormatPr defaultColWidth="9.7109375" defaultRowHeight="16.5"/>
  <cols>
    <col min="1" max="4" width="12.140625" style="5" customWidth="1"/>
    <col min="5" max="5" width="11.7109375" style="5" customWidth="1"/>
    <col min="6" max="24" width="8.28515625" style="5" customWidth="1"/>
    <col min="25" max="25" width="9.140625" style="5" customWidth="1"/>
    <col min="26" max="26" width="8.140625" style="4" customWidth="1"/>
    <col min="27" max="27" width="16" style="4" customWidth="1"/>
    <col min="28" max="28" width="14.28515625" style="5"/>
    <col min="29" max="16380" width="9" style="5"/>
    <col min="16381" max="16384" width="9.7109375" style="5"/>
  </cols>
  <sheetData>
    <row r="1" spans="1:27" s="1" customFormat="1" ht="21" customHeight="1">
      <c r="A1" s="6"/>
      <c r="B1" s="4"/>
      <c r="C1" s="4"/>
      <c r="D1" s="4"/>
      <c r="E1" s="7" t="s">
        <v>0</v>
      </c>
      <c r="F1" s="7">
        <v>36</v>
      </c>
      <c r="G1" s="8">
        <v>36.6666666666667</v>
      </c>
      <c r="H1" s="8">
        <v>37.3333333333333</v>
      </c>
      <c r="I1" s="7">
        <v>38</v>
      </c>
      <c r="J1" s="8">
        <v>38.6666666666667</v>
      </c>
      <c r="K1" s="8">
        <v>39.3333333333333</v>
      </c>
      <c r="L1" s="7">
        <v>40</v>
      </c>
      <c r="M1" s="8">
        <v>40.6666666666667</v>
      </c>
      <c r="N1" s="8">
        <v>41.3333333333333</v>
      </c>
      <c r="O1" s="7">
        <v>42</v>
      </c>
      <c r="P1" s="8">
        <v>42.6666666666667</v>
      </c>
      <c r="Q1" s="8">
        <v>43.3333333333333</v>
      </c>
      <c r="R1" s="7">
        <v>44</v>
      </c>
      <c r="S1" s="8">
        <v>44.6666666666667</v>
      </c>
      <c r="T1" s="8">
        <v>45.3333333333333</v>
      </c>
      <c r="U1" s="7">
        <v>46</v>
      </c>
      <c r="V1" s="8">
        <v>46.6666666666667</v>
      </c>
      <c r="W1" s="8">
        <v>47.5</v>
      </c>
      <c r="X1" s="7">
        <v>48</v>
      </c>
      <c r="Y1" s="4"/>
      <c r="Z1" s="4"/>
      <c r="AA1" s="4"/>
    </row>
    <row r="2" spans="1:27" s="1" customFormat="1" ht="38.25" customHeight="1">
      <c r="A2" s="7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/>
      <c r="Z2" s="7" t="s">
        <v>24</v>
      </c>
      <c r="AA2" s="7" t="s">
        <v>25</v>
      </c>
    </row>
    <row r="3" spans="1:27" s="1" customFormat="1" ht="60" customHeight="1">
      <c r="A3" s="1" t="str">
        <f>_xlfn.DISPIMG("ID_033AEB13F0CF41C6A94BFF2E13DB0E9A",1)</f>
        <v>=DISPIMG("ID_033AEB13F0CF41C6A94BFF2E13DB0E9A",1)</v>
      </c>
      <c r="B3" s="1" t="s">
        <v>26</v>
      </c>
      <c r="C3" s="1" t="s">
        <v>27</v>
      </c>
      <c r="D3" s="9">
        <v>71.790000000000006</v>
      </c>
      <c r="E3" s="9" t="s">
        <v>28</v>
      </c>
      <c r="F3" s="10">
        <v>70</v>
      </c>
      <c r="G3" s="10">
        <v>70</v>
      </c>
      <c r="H3" s="10">
        <v>160</v>
      </c>
      <c r="I3" s="10">
        <v>150</v>
      </c>
      <c r="J3" s="10">
        <v>150</v>
      </c>
      <c r="K3" s="10">
        <v>50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Z3" s="4">
        <f t="shared" ref="Z3:Z10" si="0">SUM(F3:Y3)</f>
        <v>650</v>
      </c>
      <c r="AA3" s="17">
        <f>Z3*D3</f>
        <v>46663.5</v>
      </c>
    </row>
    <row r="4" spans="1:27" s="2" customFormat="1" ht="60" customHeight="1">
      <c r="A4" s="2" t="str">
        <f>_xlfn.DISPIMG("ID_C8609CC1FCA3489D9D457ED0D0D7AD27",1)</f>
        <v>=DISPIMG("ID_C8609CC1FCA3489D9D457ED0D0D7AD27",1)</v>
      </c>
      <c r="B4" s="11" t="s">
        <v>29</v>
      </c>
      <c r="C4" s="11" t="s">
        <v>30</v>
      </c>
      <c r="D4" s="12">
        <v>82.05</v>
      </c>
      <c r="E4" s="12" t="s">
        <v>31</v>
      </c>
      <c r="F4" s="13">
        <v>10</v>
      </c>
      <c r="G4" s="13">
        <v>10</v>
      </c>
      <c r="H4" s="13">
        <v>20</v>
      </c>
      <c r="I4" s="13">
        <v>20</v>
      </c>
      <c r="J4" s="13">
        <v>10</v>
      </c>
      <c r="K4" s="13">
        <v>10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Z4" s="4">
        <f t="shared" si="0"/>
        <v>80</v>
      </c>
      <c r="AA4" s="17">
        <f t="shared" ref="AA4:AA11" si="1">Z4*D4</f>
        <v>6564</v>
      </c>
    </row>
    <row r="5" spans="1:27" s="2" customFormat="1" ht="60" customHeight="1">
      <c r="A5" s="2" t="str">
        <f>_xlfn.DISPIMG("ID_11892A551ED34ABCABC1C78D0F08ECEE",1)</f>
        <v>=DISPIMG("ID_11892A551ED34ABCABC1C78D0F08ECEE",1)</v>
      </c>
      <c r="B5" s="11" t="s">
        <v>29</v>
      </c>
      <c r="C5" s="11" t="s">
        <v>32</v>
      </c>
      <c r="D5" s="12">
        <v>82.05</v>
      </c>
      <c r="E5" s="12" t="s">
        <v>31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3">
        <v>10</v>
      </c>
      <c r="N5" s="13">
        <v>10</v>
      </c>
      <c r="O5" s="13">
        <v>10</v>
      </c>
      <c r="P5" s="13">
        <v>15</v>
      </c>
      <c r="Q5" s="13">
        <v>15</v>
      </c>
      <c r="R5" s="13">
        <v>10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Z5" s="4">
        <f t="shared" si="0"/>
        <v>70</v>
      </c>
      <c r="AA5" s="17">
        <f t="shared" si="1"/>
        <v>5743.5</v>
      </c>
    </row>
    <row r="6" spans="1:27" s="3" customFormat="1" ht="60" customHeight="1">
      <c r="A6" s="3" t="str">
        <f>_xlfn.DISPIMG("ID_D21AC7B6EDE84413A8E7A76BC04B4285",1)</f>
        <v>=DISPIMG("ID_D21AC7B6EDE84413A8E7A76BC04B4285",1)</v>
      </c>
      <c r="B6" s="14" t="s">
        <v>26</v>
      </c>
      <c r="C6" s="14" t="s">
        <v>33</v>
      </c>
      <c r="D6" s="15">
        <v>71.790000000000006</v>
      </c>
      <c r="E6" s="15" t="s">
        <v>28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6">
        <v>20</v>
      </c>
      <c r="O6" s="16">
        <v>20</v>
      </c>
      <c r="P6" s="16">
        <v>20</v>
      </c>
      <c r="Q6" s="16">
        <v>10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Z6" s="18">
        <f t="shared" si="0"/>
        <v>70</v>
      </c>
      <c r="AA6" s="17">
        <f t="shared" si="1"/>
        <v>5025.3</v>
      </c>
    </row>
    <row r="7" spans="1:27" s="1" customFormat="1" ht="60" customHeight="1">
      <c r="A7" s="1" t="str">
        <f>_xlfn.DISPIMG("ID_FCDA78BDCCA64E9CAB853F824C76EF48",1)</f>
        <v>=DISPIMG("ID_FCDA78BDCCA64E9CAB853F824C76EF48",1)</v>
      </c>
      <c r="B7" s="1" t="s">
        <v>34</v>
      </c>
      <c r="C7" s="1" t="s">
        <v>35</v>
      </c>
      <c r="D7" s="9">
        <v>84.62</v>
      </c>
      <c r="E7" s="9" t="s">
        <v>36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0">
        <v>20</v>
      </c>
      <c r="M7" s="10">
        <v>20</v>
      </c>
      <c r="N7" s="10">
        <v>120</v>
      </c>
      <c r="O7" s="10">
        <v>130</v>
      </c>
      <c r="P7" s="10">
        <v>130</v>
      </c>
      <c r="Q7" s="10">
        <v>130</v>
      </c>
      <c r="R7" s="10">
        <v>50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Z7" s="4">
        <f t="shared" si="0"/>
        <v>600</v>
      </c>
      <c r="AA7" s="17">
        <f t="shared" si="1"/>
        <v>50772</v>
      </c>
    </row>
    <row r="8" spans="1:27" s="1" customFormat="1" ht="60" customHeight="1">
      <c r="A8" s="1" t="str">
        <f>_xlfn.DISPIMG("ID_9DEE530B95504F5EA90D45B1659FE659",1)</f>
        <v>=DISPIMG("ID_9DEE530B95504F5EA90D45B1659FE659",1)</v>
      </c>
      <c r="B8" s="1" t="s">
        <v>37</v>
      </c>
      <c r="C8" s="1" t="s">
        <v>38</v>
      </c>
      <c r="D8" s="9">
        <v>102.56</v>
      </c>
      <c r="E8" s="9" t="s">
        <v>39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0">
        <v>20</v>
      </c>
      <c r="M8" s="10">
        <v>20</v>
      </c>
      <c r="N8" s="10">
        <v>120</v>
      </c>
      <c r="O8" s="10">
        <v>130</v>
      </c>
      <c r="P8" s="10">
        <v>130</v>
      </c>
      <c r="Q8" s="10">
        <v>130</v>
      </c>
      <c r="R8" s="10">
        <v>50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Z8" s="4">
        <f t="shared" si="0"/>
        <v>600</v>
      </c>
      <c r="AA8" s="17">
        <f t="shared" si="1"/>
        <v>61536</v>
      </c>
    </row>
    <row r="9" spans="1:27" s="1" customFormat="1" ht="60" customHeight="1">
      <c r="A9" s="1" t="str">
        <f>_xlfn.DISPIMG("ID_36AF3DE530F34500A3E5F81A14806BA9",1)</f>
        <v>=DISPIMG("ID_36AF3DE530F34500A3E5F81A14806BA9",1)</v>
      </c>
      <c r="B9" s="11" t="s">
        <v>40</v>
      </c>
      <c r="C9" s="11" t="s">
        <v>41</v>
      </c>
      <c r="D9" s="12">
        <v>97.44</v>
      </c>
      <c r="E9" s="12" t="s">
        <v>42</v>
      </c>
      <c r="F9" s="13">
        <v>10</v>
      </c>
      <c r="G9" s="13">
        <v>15</v>
      </c>
      <c r="H9" s="13">
        <v>25</v>
      </c>
      <c r="I9" s="13">
        <v>25</v>
      </c>
      <c r="J9" s="13">
        <v>25</v>
      </c>
      <c r="K9" s="13">
        <v>10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Z9" s="4">
        <f t="shared" si="0"/>
        <v>110</v>
      </c>
      <c r="AA9" s="17">
        <f t="shared" si="1"/>
        <v>10718.4</v>
      </c>
    </row>
    <row r="10" spans="1:27" s="1" customFormat="1" ht="60" customHeight="1">
      <c r="A10" s="1" t="str">
        <f>_xlfn.DISPIMG("ID_56C99B4570724FE6BC2002B2A22AA529",1)</f>
        <v>=DISPIMG("ID_56C99B4570724FE6BC2002B2A22AA529",1)</v>
      </c>
      <c r="B10" s="11" t="s">
        <v>40</v>
      </c>
      <c r="C10" s="11" t="s">
        <v>43</v>
      </c>
      <c r="D10" s="12">
        <v>97.44</v>
      </c>
      <c r="E10" s="12" t="s">
        <v>42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3">
        <v>5</v>
      </c>
      <c r="M10" s="13">
        <v>10</v>
      </c>
      <c r="N10" s="13">
        <v>15</v>
      </c>
      <c r="O10" s="13">
        <v>20</v>
      </c>
      <c r="P10" s="13">
        <v>20</v>
      </c>
      <c r="Q10" s="13">
        <v>20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Z10" s="4">
        <f t="shared" si="0"/>
        <v>90</v>
      </c>
      <c r="AA10" s="17">
        <f t="shared" si="1"/>
        <v>8769.6</v>
      </c>
    </row>
    <row r="11" spans="1:27" s="3" customFormat="1" ht="60" customHeight="1">
      <c r="A11" s="3" t="str">
        <f>_xlfn.DISPIMG("ID_16C5AF9D82D04DCC94F1B9C5EC253E91",1)</f>
        <v>=DISPIMG("ID_16C5AF9D82D04DCC94F1B9C5EC253E91",1)</v>
      </c>
      <c r="B11" s="14" t="s">
        <v>44</v>
      </c>
      <c r="C11" s="14" t="s">
        <v>45</v>
      </c>
      <c r="D11" s="15">
        <v>76.92</v>
      </c>
      <c r="E11" s="15" t="s">
        <v>46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16">
        <v>20</v>
      </c>
      <c r="O11" s="16">
        <v>20</v>
      </c>
      <c r="P11" s="16">
        <v>20</v>
      </c>
      <c r="Q11" s="16">
        <v>20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Z11" s="18">
        <f>SUM(F11:X11)</f>
        <v>80</v>
      </c>
      <c r="AA11" s="17">
        <f t="shared" si="1"/>
        <v>6153.6</v>
      </c>
    </row>
    <row r="12" spans="1:27" s="4" customFormat="1">
      <c r="Z12" s="4">
        <f>SUM(Z3:Z11)</f>
        <v>2350</v>
      </c>
      <c r="AA12" s="19">
        <f>SUM(AA3:AA11)</f>
        <v>201945.9</v>
      </c>
    </row>
  </sheetData>
  <conditionalFormatting sqref="Z6">
    <cfRule type="cellIs" dxfId="14" priority="4" operator="lessThan">
      <formula>10</formula>
    </cfRule>
    <cfRule type="cellIs" dxfId="13" priority="5" operator="greaterThan">
      <formula>10</formula>
    </cfRule>
    <cfRule type="cellIs" dxfId="12" priority="6" operator="equal">
      <formula>10</formula>
    </cfRule>
  </conditionalFormatting>
  <conditionalFormatting sqref="Z7">
    <cfRule type="cellIs" dxfId="11" priority="10" operator="lessThan">
      <formula>10</formula>
    </cfRule>
    <cfRule type="cellIs" dxfId="10" priority="11" operator="greaterThan">
      <formula>10</formula>
    </cfRule>
    <cfRule type="cellIs" dxfId="9" priority="12" operator="equal">
      <formula>10</formula>
    </cfRule>
  </conditionalFormatting>
  <conditionalFormatting sqref="Z11">
    <cfRule type="cellIs" dxfId="8" priority="1" operator="lessThan">
      <formula>10</formula>
    </cfRule>
    <cfRule type="cellIs" dxfId="7" priority="2" operator="greaterThan">
      <formula>10</formula>
    </cfRule>
    <cfRule type="cellIs" dxfId="6" priority="3" operator="equal">
      <formula>10</formula>
    </cfRule>
  </conditionalFormatting>
  <conditionalFormatting sqref="Z3:Z5">
    <cfRule type="cellIs" dxfId="5" priority="13" operator="lessThan">
      <formula>10</formula>
    </cfRule>
    <cfRule type="cellIs" dxfId="4" priority="14" operator="greaterThan">
      <formula>10</formula>
    </cfRule>
    <cfRule type="cellIs" dxfId="3" priority="15" operator="equal">
      <formula>10</formula>
    </cfRule>
  </conditionalFormatting>
  <conditionalFormatting sqref="Z8:Z10">
    <cfRule type="cellIs" dxfId="2" priority="7" operator="lessThan">
      <formula>10</formula>
    </cfRule>
    <cfRule type="cellIs" dxfId="1" priority="8" operator="greaterThan">
      <formula>10</formula>
    </cfRule>
    <cfRule type="cellIs" dxfId="0" priority="9" operator="equal">
      <formula>10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Dators</cp:lastModifiedBy>
  <dcterms:created xsi:type="dcterms:W3CDTF">2025-05-05T14:30:00Z</dcterms:created>
  <dcterms:modified xsi:type="dcterms:W3CDTF">2025-12-08T16:43:10Z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004BF69B5D7B46D09388FCAE8ADCECFB_13</vt:lpwstr>
  </property>
  <property fmtid="{D5CDD505-2E9C-101B-9397-08002B2CF9AE}" pid="3" name="KSOProductBuildVer">
    <vt:lpwstr>2052-12.1.0.20784</vt:lpwstr>
  </property>
</Properties>
</file>